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hqfile\Technical Services Division\CAL-ID\Review\Cal-ID Revenues Map\"/>
    </mc:Choice>
  </mc:AlternateContent>
  <xr:revisionPtr revIDLastSave="0" documentId="13_ncr:1_{EB121D3C-81C6-4F47-A637-5E264069246B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1" l="1"/>
  <c r="M11" i="1"/>
  <c r="M3" i="1"/>
  <c r="M4" i="1"/>
  <c r="M5" i="1"/>
  <c r="M6" i="1"/>
  <c r="M7" i="1"/>
  <c r="M8" i="1"/>
  <c r="M9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2" i="1"/>
  <c r="M43" i="1"/>
  <c r="M44" i="1"/>
  <c r="M45" i="1"/>
  <c r="M46" i="1"/>
  <c r="M47" i="1"/>
  <c r="M48" i="1"/>
  <c r="M49" i="1"/>
  <c r="M51" i="1"/>
  <c r="M52" i="1"/>
  <c r="M53" i="1"/>
  <c r="M54" i="1"/>
  <c r="M55" i="1"/>
  <c r="M56" i="1"/>
  <c r="M57" i="1"/>
  <c r="M58" i="1"/>
  <c r="M59" i="1"/>
  <c r="M2" i="1"/>
  <c r="N3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M41" i="1" s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2" i="1"/>
</calcChain>
</file>

<file path=xl/sharedStrings.xml><?xml version="1.0" encoding="utf-8"?>
<sst xmlns="http://schemas.openxmlformats.org/spreadsheetml/2006/main" count="122" uniqueCount="100">
  <si>
    <t>ALAMEDA</t>
  </si>
  <si>
    <t>ALPINE</t>
  </si>
  <si>
    <t>AMADOR</t>
  </si>
  <si>
    <t>BUTTE</t>
  </si>
  <si>
    <t>CALAVERAS</t>
  </si>
  <si>
    <t>COLUSA</t>
  </si>
  <si>
    <t>CONTRA COSTA</t>
  </si>
  <si>
    <t>DEL NORTE</t>
  </si>
  <si>
    <t>EL DORADO</t>
  </si>
  <si>
    <t>FRESNO</t>
  </si>
  <si>
    <t>GLENN</t>
  </si>
  <si>
    <t>HUMBOLDT</t>
  </si>
  <si>
    <t>IMPERIAL</t>
  </si>
  <si>
    <t>INYO</t>
  </si>
  <si>
    <t>KERN</t>
  </si>
  <si>
    <t>KINGS</t>
  </si>
  <si>
    <t>LAKE</t>
  </si>
  <si>
    <t>LASSEN</t>
  </si>
  <si>
    <t>LOS ANGELES</t>
  </si>
  <si>
    <t>MADERA</t>
  </si>
  <si>
    <t>MARIN</t>
  </si>
  <si>
    <t>MARIPOSA</t>
  </si>
  <si>
    <t>MENDOCINO</t>
  </si>
  <si>
    <t>MERCED</t>
  </si>
  <si>
    <t>MODOC</t>
  </si>
  <si>
    <t>MONO</t>
  </si>
  <si>
    <t>MONTEREY</t>
  </si>
  <si>
    <t>NAPA</t>
  </si>
  <si>
    <t>NEVADA</t>
  </si>
  <si>
    <t>ORANGE</t>
  </si>
  <si>
    <t>PLACER</t>
  </si>
  <si>
    <t>PLUMAS</t>
  </si>
  <si>
    <t>RIVERSIDE</t>
  </si>
  <si>
    <t>SACRAMENTO</t>
  </si>
  <si>
    <t>SAN BENITO</t>
  </si>
  <si>
    <t>SAN BERNARDINO</t>
  </si>
  <si>
    <t>SAN DIEGO</t>
  </si>
  <si>
    <t>SAN FRANCISCO</t>
  </si>
  <si>
    <t>SAN JOAQUIN</t>
  </si>
  <si>
    <t>SAN LUIS OBISPO</t>
  </si>
  <si>
    <t>SAN MATEO</t>
  </si>
  <si>
    <t>SANTA BARBARA</t>
  </si>
  <si>
    <t>SANTA CLARA</t>
  </si>
  <si>
    <t>SANTA CRUZ</t>
  </si>
  <si>
    <t>SHASTA</t>
  </si>
  <si>
    <t>SIERRA</t>
  </si>
  <si>
    <t>SISKIYOU</t>
  </si>
  <si>
    <t>SOLANO</t>
  </si>
  <si>
    <t>SONOMA</t>
  </si>
  <si>
    <t>STANISLAUS</t>
  </si>
  <si>
    <t>SUTTER</t>
  </si>
  <si>
    <t>TEHAMA</t>
  </si>
  <si>
    <t>TRINITY</t>
  </si>
  <si>
    <t>TULARE</t>
  </si>
  <si>
    <t>TUOLUMNE</t>
  </si>
  <si>
    <t>VENTURA</t>
  </si>
  <si>
    <t>YOLO</t>
  </si>
  <si>
    <t>YUBA</t>
  </si>
  <si>
    <t>Autos</t>
  </si>
  <si>
    <t>Trucks</t>
  </si>
  <si>
    <t>Trailers</t>
  </si>
  <si>
    <t>Motorcycles</t>
  </si>
  <si>
    <t>Total Vehicles</t>
  </si>
  <si>
    <t>Counties</t>
  </si>
  <si>
    <t>13 Unfunded</t>
  </si>
  <si>
    <t>58 Total Counties</t>
  </si>
  <si>
    <t>35 Collecting $1/$3</t>
  </si>
  <si>
    <t>10 Collecting #2/$6</t>
  </si>
  <si>
    <t>FY 24/25 Total Fees Per State Controller's Office</t>
  </si>
  <si>
    <t>Effective Date</t>
  </si>
  <si>
    <t>$2/$6 as of 07/01/2016</t>
  </si>
  <si>
    <t>$1/$3 as of 04/01/2006</t>
  </si>
  <si>
    <t>$1/$3 as of 01/01/1999</t>
  </si>
  <si>
    <t>$2/$6 as of 10/01/2021</t>
  </si>
  <si>
    <t>$1/$3 as of 12/01/2006</t>
  </si>
  <si>
    <t>$1/$3 as of 04/01/2017</t>
  </si>
  <si>
    <t>$1/$3 as of 08/01/1999</t>
  </si>
  <si>
    <t>$1/$3 as of 07/01/1999</t>
  </si>
  <si>
    <t>$2/$6 as of 04/01/2017</t>
  </si>
  <si>
    <t>$1/$3 as of 11/01/1999</t>
  </si>
  <si>
    <t>$1/$3 as of 04/30/2005</t>
  </si>
  <si>
    <t>$1/$3 as of 10/01/2006</t>
  </si>
  <si>
    <t>$1/$3 as of 12/01/2005</t>
  </si>
  <si>
    <t>$2/$6 as of 10/01/2017</t>
  </si>
  <si>
    <t>$2/$6 as of 04/01/2022</t>
  </si>
  <si>
    <t>$1/$3 as of 10/01/2007</t>
  </si>
  <si>
    <t>$2/$6 as of 04/01/2021</t>
  </si>
  <si>
    <t>$1/$3 as of 06/01/1999</t>
  </si>
  <si>
    <t>$2/$6 as of 01/01/2026</t>
  </si>
  <si>
    <t>$1/$3 as of 01/01/2006</t>
  </si>
  <si>
    <t>$1/$3 as of 04/01/2003</t>
  </si>
  <si>
    <t>$2/$6 as of ?</t>
  </si>
  <si>
    <t>COUNTY</t>
  </si>
  <si>
    <t>REVENUE</t>
  </si>
  <si>
    <t>$2/$6</t>
  </si>
  <si>
    <t>**</t>
  </si>
  <si>
    <t>*</t>
  </si>
  <si>
    <t>* SLO's fees look more like $2/$6</t>
  </si>
  <si>
    <t xml:space="preserve">** Sonoma just moved to $2/$6 </t>
  </si>
  <si>
    <t>EXPECTED TOTAL WITH $2/$6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</si>
</sst>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7" formatCode="&quot;$&quot;#,##0"/>
  </numFmts>
  <fonts count="8" x14ac:knownFonts="1">
    <font>
      <sz val="11"/>
      <name val="Calibri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Times New Roman"/>
      <family val="1"/>
    </font>
    <font>
      <b/>
      <sz val="14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4" fillId="0" borderId="1"/>
    <xf numFmtId="0" fontId="6" fillId="4" borderId="0" applyNumberFormat="0" applyBorder="0" applyAlignment="0" applyProtection="0"/>
    <xf numFmtId="0" fontId="7" fillId="0" borderId="1"/>
  </cellStyleXfs>
  <cellXfs count="20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2" fillId="3" borderId="1" xfId="0" applyFont="1" applyFill="1" applyBorder="1" applyAlignment="1">
      <alignment horizontal="left" vertical="top"/>
    </xf>
    <xf numFmtId="3" fontId="2" fillId="3" borderId="1" xfId="0" applyNumberFormat="1" applyFont="1" applyFill="1" applyBorder="1" applyAlignment="1">
      <alignment vertical="center"/>
    </xf>
    <xf numFmtId="164" fontId="2" fillId="3" borderId="1" xfId="1" applyNumberFormat="1" applyFont="1" applyFill="1" applyBorder="1" applyAlignment="1">
      <alignment horizontal="right" shrinkToFit="1"/>
    </xf>
    <xf numFmtId="0" fontId="1" fillId="3" borderId="1" xfId="0" applyFont="1" applyFill="1" applyBorder="1"/>
    <xf numFmtId="0" fontId="2" fillId="0" borderId="1" xfId="0" applyFont="1" applyBorder="1" applyAlignment="1">
      <alignment horizontal="left" vertical="top"/>
    </xf>
    <xf numFmtId="3" fontId="2" fillId="0" borderId="1" xfId="0" applyNumberFormat="1" applyFont="1" applyBorder="1" applyAlignment="1">
      <alignment vertical="center"/>
    </xf>
    <xf numFmtId="164" fontId="2" fillId="0" borderId="1" xfId="1" applyNumberFormat="1" applyFont="1" applyBorder="1" applyAlignment="1">
      <alignment horizontal="right" shrinkToFit="1"/>
    </xf>
    <xf numFmtId="0" fontId="2" fillId="2" borderId="1" xfId="0" applyFont="1" applyFill="1" applyBorder="1" applyAlignment="1">
      <alignment horizontal="left" vertical="top"/>
    </xf>
    <xf numFmtId="3" fontId="2" fillId="2" borderId="1" xfId="0" applyNumberFormat="1" applyFont="1" applyFill="1" applyBorder="1" applyAlignment="1">
      <alignment vertical="center"/>
    </xf>
    <xf numFmtId="0" fontId="3" fillId="2" borderId="1" xfId="0" applyFont="1" applyFill="1" applyBorder="1"/>
    <xf numFmtId="0" fontId="1" fillId="2" borderId="1" xfId="0" applyFont="1" applyFill="1" applyBorder="1"/>
    <xf numFmtId="0" fontId="3" fillId="3" borderId="1" xfId="0" applyFont="1" applyFill="1" applyBorder="1"/>
    <xf numFmtId="164" fontId="2" fillId="2" borderId="1" xfId="1" applyNumberFormat="1" applyFont="1" applyFill="1" applyBorder="1" applyAlignment="1">
      <alignment horizontal="right" shrinkToFit="1"/>
    </xf>
    <xf numFmtId="0" fontId="6" fillId="4" borderId="1" xfId="2" applyBorder="1"/>
    <xf numFmtId="0" fontId="5" fillId="0" borderId="1" xfId="0" applyFont="1" applyBorder="1" applyAlignment="1">
      <alignment horizontal="left" wrapText="1"/>
    </xf>
    <xf numFmtId="167" fontId="5" fillId="0" borderId="1" xfId="0" applyNumberFormat="1" applyFont="1" applyBorder="1" applyAlignment="1">
      <alignment horizontal="left" wrapText="1"/>
    </xf>
    <xf numFmtId="167" fontId="3" fillId="0" borderId="1" xfId="0" applyNumberFormat="1" applyFont="1" applyBorder="1"/>
  </cellXfs>
  <cellStyles count="4">
    <cellStyle name="Bad" xfId="2" builtinId="27"/>
    <cellStyle name="Normal" xfId="0" builtinId="0"/>
    <cellStyle name="Normal 2" xfId="1" xr:uid="{71DDDD66-AC81-49A7-B6DA-AA2631C8A264}"/>
    <cellStyle name="Normal 3" xfId="3" xr:uid="{6697B1A0-7939-4395-8FB2-DE9176F821A0}"/>
  </cellStyles>
  <dxfs count="2">
    <dxf>
      <fill>
        <patternFill>
          <bgColor rgb="FF00B0F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zoomScale="130" zoomScaleNormal="130" workbookViewId="0">
      <pane ySplit="1" topLeftCell="A2" activePane="bottomLeft" state="frozen"/>
      <selection pane="bottomLeft" activeCell="R11" sqref="R11"/>
    </sheetView>
  </sheetViews>
  <sheetFormatPr defaultColWidth="8.7109375" defaultRowHeight="15.75" x14ac:dyDescent="0.25"/>
  <cols>
    <col min="1" max="1" width="18.28515625" style="2" bestFit="1" customWidth="1"/>
    <col min="2" max="3" width="10.5703125" style="2" bestFit="1" customWidth="1"/>
    <col min="4" max="4" width="9.85546875" style="2" bestFit="1" customWidth="1"/>
    <col min="5" max="5" width="15.5703125" style="2" bestFit="1" customWidth="1"/>
    <col min="6" max="6" width="17.28515625" style="2" bestFit="1" customWidth="1"/>
    <col min="7" max="7" width="21.28515625" style="2" bestFit="1" customWidth="1"/>
    <col min="8" max="8" width="24" style="2" bestFit="1" customWidth="1"/>
    <col min="9" max="9" width="3.28515625" style="2" customWidth="1"/>
    <col min="10" max="10" width="19.7109375" style="2" bestFit="1" customWidth="1"/>
    <col min="11" max="11" width="4.140625" style="2" customWidth="1"/>
    <col min="12" max="12" width="18.28515625" style="2" bestFit="1" customWidth="1"/>
    <col min="13" max="13" width="11.85546875" style="2" bestFit="1" customWidth="1"/>
    <col min="14" max="14" width="20.5703125" style="19" customWidth="1"/>
    <col min="15" max="16384" width="8.7109375" style="2"/>
  </cols>
  <sheetData>
    <row r="1" spans="1:14" s="17" customFormat="1" ht="75" x14ac:dyDescent="0.3">
      <c r="A1" s="17" t="s">
        <v>63</v>
      </c>
      <c r="B1" s="17" t="s">
        <v>58</v>
      </c>
      <c r="C1" s="17" t="s">
        <v>59</v>
      </c>
      <c r="D1" s="17" t="s">
        <v>60</v>
      </c>
      <c r="E1" s="17" t="s">
        <v>61</v>
      </c>
      <c r="F1" s="17" t="s">
        <v>62</v>
      </c>
      <c r="G1" s="17" t="s">
        <v>68</v>
      </c>
      <c r="H1" s="17" t="s">
        <v>69</v>
      </c>
      <c r="J1" s="17" t="s">
        <v>65</v>
      </c>
      <c r="L1" s="17" t="s">
        <v>92</v>
      </c>
      <c r="M1" s="17" t="s">
        <v>93</v>
      </c>
      <c r="N1" s="18" t="s">
        <v>99</v>
      </c>
    </row>
    <row r="2" spans="1:14" x14ac:dyDescent="0.25">
      <c r="A2" s="3" t="s">
        <v>0</v>
      </c>
      <c r="B2" s="4">
        <v>932092</v>
      </c>
      <c r="C2" s="4">
        <v>194392</v>
      </c>
      <c r="D2" s="4">
        <v>71257</v>
      </c>
      <c r="E2" s="4">
        <v>31389</v>
      </c>
      <c r="F2" s="4">
        <v>1229130</v>
      </c>
      <c r="G2" s="5">
        <v>2667972.5300000003</v>
      </c>
      <c r="H2" s="6" t="s">
        <v>70</v>
      </c>
      <c r="I2" s="1"/>
      <c r="L2" s="2" t="str">
        <f>A2</f>
        <v>ALAMEDA</v>
      </c>
      <c r="M2" s="2" t="str">
        <f>IF(ISBLANK(G2), "Unfunded", IF(ABS(G2-N2)/G2&lt;30%, "$2/$6", IF(ABS(G2-N2)/G2&gt;29%, "$1/$3")))</f>
        <v>$2/$6</v>
      </c>
      <c r="N2" s="19">
        <f t="shared" ref="N2:N33" si="0">F2*2</f>
        <v>2458260</v>
      </c>
    </row>
    <row r="3" spans="1:14" x14ac:dyDescent="0.25">
      <c r="A3" s="7" t="s">
        <v>1</v>
      </c>
      <c r="B3" s="8">
        <v>1030</v>
      </c>
      <c r="C3" s="8">
        <v>526</v>
      </c>
      <c r="D3" s="8">
        <v>360</v>
      </c>
      <c r="E3" s="8">
        <v>62</v>
      </c>
      <c r="F3" s="8">
        <v>1978</v>
      </c>
      <c r="G3" s="9">
        <v>2426.33</v>
      </c>
      <c r="H3" s="1" t="s">
        <v>71</v>
      </c>
      <c r="I3" s="1"/>
      <c r="J3" s="2" t="s">
        <v>66</v>
      </c>
      <c r="L3" s="2" t="str">
        <f t="shared" ref="L3:L59" si="1">A3</f>
        <v>ALPINE</v>
      </c>
      <c r="M3" s="2" t="str">
        <f t="shared" ref="M3:M59" si="2">IF(ISBLANK(G3), "Unfunded", IF(ABS(G3-N3)/G3&lt;30%, "$2/$6", IF(ABS(G3-N3)/G3&gt;29%, "$1/$3")))</f>
        <v>$1/$3</v>
      </c>
      <c r="N3" s="19">
        <f t="shared" si="0"/>
        <v>3956</v>
      </c>
    </row>
    <row r="4" spans="1:14" x14ac:dyDescent="0.25">
      <c r="A4" s="10" t="s">
        <v>2</v>
      </c>
      <c r="B4" s="11">
        <v>26926</v>
      </c>
      <c r="C4" s="11">
        <v>15114</v>
      </c>
      <c r="D4" s="11">
        <v>10163</v>
      </c>
      <c r="E4" s="11">
        <v>2113</v>
      </c>
      <c r="F4" s="11">
        <v>54316</v>
      </c>
      <c r="G4" s="12"/>
      <c r="H4" s="13"/>
      <c r="I4" s="1"/>
      <c r="J4" s="14" t="s">
        <v>67</v>
      </c>
      <c r="L4" s="2" t="str">
        <f t="shared" si="1"/>
        <v>AMADOR</v>
      </c>
      <c r="M4" s="2" t="str">
        <f t="shared" si="2"/>
        <v>Unfunded</v>
      </c>
      <c r="N4" s="19">
        <f t="shared" si="0"/>
        <v>108632</v>
      </c>
    </row>
    <row r="5" spans="1:14" x14ac:dyDescent="0.25">
      <c r="A5" s="10" t="s">
        <v>3</v>
      </c>
      <c r="B5" s="11">
        <v>121017</v>
      </c>
      <c r="C5" s="11">
        <v>54233</v>
      </c>
      <c r="D5" s="11">
        <v>43693</v>
      </c>
      <c r="E5" s="11">
        <v>6965</v>
      </c>
      <c r="F5" s="11">
        <v>225908</v>
      </c>
      <c r="G5" s="12"/>
      <c r="H5" s="13"/>
      <c r="I5" s="1"/>
      <c r="J5" s="12" t="s">
        <v>64</v>
      </c>
      <c r="L5" s="2" t="str">
        <f t="shared" si="1"/>
        <v>BUTTE</v>
      </c>
      <c r="M5" s="2" t="str">
        <f t="shared" si="2"/>
        <v>Unfunded</v>
      </c>
      <c r="N5" s="19">
        <f t="shared" si="0"/>
        <v>451816</v>
      </c>
    </row>
    <row r="6" spans="1:14" x14ac:dyDescent="0.25">
      <c r="A6" s="10" t="s">
        <v>4</v>
      </c>
      <c r="B6" s="11">
        <v>34297</v>
      </c>
      <c r="C6" s="11">
        <v>19762</v>
      </c>
      <c r="D6" s="11">
        <v>14928</v>
      </c>
      <c r="E6" s="11">
        <v>2771</v>
      </c>
      <c r="F6" s="11">
        <v>71758</v>
      </c>
      <c r="G6" s="12"/>
      <c r="H6" s="13"/>
      <c r="I6" s="1"/>
      <c r="L6" s="2" t="str">
        <f t="shared" si="1"/>
        <v>CALAVERAS</v>
      </c>
      <c r="M6" s="2" t="str">
        <f t="shared" si="2"/>
        <v>Unfunded</v>
      </c>
      <c r="N6" s="19">
        <f t="shared" si="0"/>
        <v>143516</v>
      </c>
    </row>
    <row r="7" spans="1:14" x14ac:dyDescent="0.25">
      <c r="A7" s="7" t="s">
        <v>5</v>
      </c>
      <c r="B7" s="8">
        <v>11514</v>
      </c>
      <c r="C7" s="8">
        <v>7718</v>
      </c>
      <c r="D7" s="8">
        <v>7635</v>
      </c>
      <c r="E7" s="8">
        <v>449</v>
      </c>
      <c r="F7" s="8">
        <v>27316</v>
      </c>
      <c r="G7" s="9">
        <v>25779.39</v>
      </c>
      <c r="H7" s="1" t="s">
        <v>72</v>
      </c>
      <c r="I7" s="1"/>
      <c r="L7" s="2" t="str">
        <f t="shared" si="1"/>
        <v>COLUSA</v>
      </c>
      <c r="M7" s="2" t="str">
        <f t="shared" si="2"/>
        <v>$1/$3</v>
      </c>
      <c r="N7" s="19">
        <f t="shared" si="0"/>
        <v>54632</v>
      </c>
    </row>
    <row r="8" spans="1:14" x14ac:dyDescent="0.25">
      <c r="A8" s="3" t="s">
        <v>6</v>
      </c>
      <c r="B8" s="4">
        <v>670519</v>
      </c>
      <c r="C8" s="4">
        <v>150252</v>
      </c>
      <c r="D8" s="4">
        <v>69542</v>
      </c>
      <c r="E8" s="4">
        <v>25753</v>
      </c>
      <c r="F8" s="4">
        <v>916066</v>
      </c>
      <c r="G8" s="5">
        <v>2119728.2400000002</v>
      </c>
      <c r="H8" s="6" t="s">
        <v>73</v>
      </c>
      <c r="I8" s="1"/>
      <c r="L8" s="2" t="str">
        <f t="shared" si="1"/>
        <v>CONTRA COSTA</v>
      </c>
      <c r="M8" s="2" t="str">
        <f t="shared" si="2"/>
        <v>$2/$6</v>
      </c>
      <c r="N8" s="19">
        <f t="shared" si="0"/>
        <v>1832132</v>
      </c>
    </row>
    <row r="9" spans="1:14" x14ac:dyDescent="0.25">
      <c r="A9" s="7" t="s">
        <v>7</v>
      </c>
      <c r="B9" s="8">
        <v>14487</v>
      </c>
      <c r="C9" s="8">
        <v>6941</v>
      </c>
      <c r="D9" s="8">
        <v>5347</v>
      </c>
      <c r="E9" s="8">
        <v>817</v>
      </c>
      <c r="F9" s="8">
        <v>27592</v>
      </c>
      <c r="G9" s="9">
        <v>24536.639999999999</v>
      </c>
      <c r="H9" s="1" t="s">
        <v>74</v>
      </c>
      <c r="I9" s="1"/>
      <c r="L9" s="2" t="str">
        <f t="shared" si="1"/>
        <v>DEL NORTE</v>
      </c>
      <c r="M9" s="2" t="str">
        <f t="shared" si="2"/>
        <v>$1/$3</v>
      </c>
      <c r="N9" s="19">
        <f t="shared" si="0"/>
        <v>55184</v>
      </c>
    </row>
    <row r="10" spans="1:14" x14ac:dyDescent="0.25">
      <c r="A10" s="7" t="s">
        <v>8</v>
      </c>
      <c r="B10" s="8">
        <v>122082</v>
      </c>
      <c r="C10" s="8">
        <v>48376</v>
      </c>
      <c r="D10" s="8">
        <v>43066</v>
      </c>
      <c r="E10" s="8">
        <v>8393</v>
      </c>
      <c r="F10" s="8">
        <v>221917</v>
      </c>
      <c r="G10" s="9">
        <v>216599.66</v>
      </c>
      <c r="H10" s="1" t="s">
        <v>75</v>
      </c>
      <c r="I10" s="1"/>
      <c r="L10" s="2" t="str">
        <f t="shared" si="1"/>
        <v>EL DORADO</v>
      </c>
      <c r="M10" s="2" t="str">
        <f t="shared" si="2"/>
        <v>$1/$3</v>
      </c>
      <c r="N10" s="19">
        <f t="shared" si="0"/>
        <v>443834</v>
      </c>
    </row>
    <row r="11" spans="1:14" x14ac:dyDescent="0.25">
      <c r="A11" s="7" t="s">
        <v>9</v>
      </c>
      <c r="B11" s="8">
        <v>431144</v>
      </c>
      <c r="C11" s="8">
        <v>171716</v>
      </c>
      <c r="D11" s="8">
        <v>89969</v>
      </c>
      <c r="E11" s="8">
        <v>20172</v>
      </c>
      <c r="F11" s="8">
        <v>713001</v>
      </c>
      <c r="G11" s="9">
        <v>877711.75</v>
      </c>
      <c r="H11" s="1" t="s">
        <v>72</v>
      </c>
      <c r="I11" s="1"/>
      <c r="L11" s="2" t="str">
        <f t="shared" si="1"/>
        <v>FRESNO</v>
      </c>
      <c r="M11" s="2" t="str">
        <f t="shared" si="2"/>
        <v>$1/$3</v>
      </c>
      <c r="N11" s="19">
        <f t="shared" si="0"/>
        <v>1426002</v>
      </c>
    </row>
    <row r="12" spans="1:14" x14ac:dyDescent="0.25">
      <c r="A12" s="7" t="s">
        <v>10</v>
      </c>
      <c r="B12" s="8">
        <v>15302</v>
      </c>
      <c r="C12" s="8">
        <v>9827</v>
      </c>
      <c r="D12" s="8">
        <v>8693</v>
      </c>
      <c r="E12" s="8">
        <v>807</v>
      </c>
      <c r="F12" s="8">
        <v>34629</v>
      </c>
      <c r="G12" s="9">
        <v>32623.96</v>
      </c>
      <c r="H12" s="1" t="s">
        <v>76</v>
      </c>
      <c r="I12" s="1"/>
      <c r="L12" s="2" t="str">
        <f t="shared" si="1"/>
        <v>GLENN</v>
      </c>
      <c r="M12" s="2" t="str">
        <f t="shared" si="2"/>
        <v>$1/$3</v>
      </c>
      <c r="N12" s="19">
        <f t="shared" si="0"/>
        <v>69258</v>
      </c>
    </row>
    <row r="13" spans="1:14" x14ac:dyDescent="0.25">
      <c r="A13" s="7" t="s">
        <v>11</v>
      </c>
      <c r="B13" s="8">
        <v>76255</v>
      </c>
      <c r="C13" s="8">
        <v>40559</v>
      </c>
      <c r="D13" s="8">
        <v>25037</v>
      </c>
      <c r="E13" s="8">
        <v>4737</v>
      </c>
      <c r="F13" s="8">
        <v>146588</v>
      </c>
      <c r="G13" s="9">
        <v>132229.21000000002</v>
      </c>
      <c r="H13" s="1" t="s">
        <v>77</v>
      </c>
      <c r="I13" s="1"/>
      <c r="L13" s="2" t="str">
        <f t="shared" si="1"/>
        <v>HUMBOLDT</v>
      </c>
      <c r="M13" s="2" t="str">
        <f t="shared" si="2"/>
        <v>$1/$3</v>
      </c>
      <c r="N13" s="19">
        <f t="shared" si="0"/>
        <v>293176</v>
      </c>
    </row>
    <row r="14" spans="1:14" x14ac:dyDescent="0.25">
      <c r="A14" s="10" t="s">
        <v>12</v>
      </c>
      <c r="B14" s="11">
        <v>88158</v>
      </c>
      <c r="C14" s="11">
        <v>38116</v>
      </c>
      <c r="D14" s="11">
        <v>19396</v>
      </c>
      <c r="E14" s="11">
        <v>2012</v>
      </c>
      <c r="F14" s="11">
        <v>147682</v>
      </c>
      <c r="G14" s="12"/>
      <c r="H14" s="13"/>
      <c r="I14" s="1"/>
      <c r="L14" s="2" t="str">
        <f t="shared" si="1"/>
        <v>IMPERIAL</v>
      </c>
      <c r="M14" s="2" t="str">
        <f t="shared" si="2"/>
        <v>Unfunded</v>
      </c>
      <c r="N14" s="19">
        <f t="shared" si="0"/>
        <v>295364</v>
      </c>
    </row>
    <row r="15" spans="1:14" x14ac:dyDescent="0.25">
      <c r="A15" s="7" t="s">
        <v>13</v>
      </c>
      <c r="B15" s="8">
        <v>13144</v>
      </c>
      <c r="C15" s="8">
        <v>7749</v>
      </c>
      <c r="D15" s="8">
        <v>5322</v>
      </c>
      <c r="E15" s="8">
        <v>912</v>
      </c>
      <c r="F15" s="8">
        <v>27127</v>
      </c>
      <c r="G15" s="9">
        <v>29822.3</v>
      </c>
      <c r="H15" s="1" t="s">
        <v>72</v>
      </c>
      <c r="I15" s="1"/>
      <c r="L15" s="2" t="str">
        <f t="shared" si="1"/>
        <v>INYO</v>
      </c>
      <c r="M15" s="2" t="str">
        <f t="shared" si="2"/>
        <v>$1/$3</v>
      </c>
      <c r="N15" s="19">
        <f t="shared" si="0"/>
        <v>54254</v>
      </c>
    </row>
    <row r="16" spans="1:14" x14ac:dyDescent="0.25">
      <c r="A16" s="3" t="s">
        <v>14</v>
      </c>
      <c r="B16" s="4">
        <v>374499</v>
      </c>
      <c r="C16" s="4">
        <v>183624</v>
      </c>
      <c r="D16" s="4">
        <v>99525</v>
      </c>
      <c r="E16" s="4">
        <v>18810</v>
      </c>
      <c r="F16" s="4">
        <v>676458</v>
      </c>
      <c r="G16" s="5">
        <v>1561561.35</v>
      </c>
      <c r="H16" s="6" t="s">
        <v>78</v>
      </c>
      <c r="I16" s="1"/>
      <c r="L16" s="2" t="str">
        <f t="shared" si="1"/>
        <v>KERN</v>
      </c>
      <c r="M16" s="2" t="str">
        <f t="shared" si="2"/>
        <v>$2/$6</v>
      </c>
      <c r="N16" s="19">
        <f t="shared" si="0"/>
        <v>1352916</v>
      </c>
    </row>
    <row r="17" spans="1:14" x14ac:dyDescent="0.25">
      <c r="A17" s="7" t="s">
        <v>15</v>
      </c>
      <c r="B17" s="8">
        <v>60055</v>
      </c>
      <c r="C17" s="8">
        <v>26738</v>
      </c>
      <c r="D17" s="8">
        <v>14172</v>
      </c>
      <c r="E17" s="8">
        <v>3107</v>
      </c>
      <c r="F17" s="8">
        <v>104072</v>
      </c>
      <c r="G17" s="9">
        <v>116165.95999999999</v>
      </c>
      <c r="H17" s="1" t="s">
        <v>79</v>
      </c>
      <c r="I17" s="1"/>
      <c r="L17" s="2" t="str">
        <f t="shared" si="1"/>
        <v>KINGS</v>
      </c>
      <c r="M17" s="2" t="str">
        <f t="shared" si="2"/>
        <v>$1/$3</v>
      </c>
      <c r="N17" s="19">
        <f t="shared" si="0"/>
        <v>208144</v>
      </c>
    </row>
    <row r="18" spans="1:14" x14ac:dyDescent="0.25">
      <c r="A18" s="10" t="s">
        <v>16</v>
      </c>
      <c r="B18" s="11">
        <v>43438</v>
      </c>
      <c r="C18" s="11">
        <v>22028</v>
      </c>
      <c r="D18" s="11">
        <v>16553</v>
      </c>
      <c r="E18" s="11">
        <v>3042</v>
      </c>
      <c r="F18" s="11">
        <v>85061</v>
      </c>
      <c r="G18" s="12"/>
      <c r="H18" s="13"/>
      <c r="I18" s="1"/>
      <c r="L18" s="2" t="str">
        <f t="shared" si="1"/>
        <v>LAKE</v>
      </c>
      <c r="M18" s="2" t="str">
        <f t="shared" si="2"/>
        <v>Unfunded</v>
      </c>
      <c r="N18" s="19">
        <f t="shared" si="0"/>
        <v>170122</v>
      </c>
    </row>
    <row r="19" spans="1:14" x14ac:dyDescent="0.25">
      <c r="A19" s="7" t="s">
        <v>17</v>
      </c>
      <c r="B19" s="8">
        <v>16229</v>
      </c>
      <c r="C19" s="8">
        <v>10389</v>
      </c>
      <c r="D19" s="8">
        <v>9868</v>
      </c>
      <c r="E19" s="8">
        <v>1105</v>
      </c>
      <c r="F19" s="8">
        <v>37591</v>
      </c>
      <c r="G19" s="9">
        <v>29224.25</v>
      </c>
      <c r="H19" s="1" t="s">
        <v>80</v>
      </c>
      <c r="I19" s="1"/>
      <c r="L19" s="2" t="str">
        <f t="shared" si="1"/>
        <v>LASSEN</v>
      </c>
      <c r="M19" s="2" t="str">
        <f t="shared" si="2"/>
        <v>$1/$3</v>
      </c>
      <c r="N19" s="19">
        <f t="shared" si="0"/>
        <v>75182</v>
      </c>
    </row>
    <row r="20" spans="1:14" x14ac:dyDescent="0.25">
      <c r="A20" s="7" t="s">
        <v>18</v>
      </c>
      <c r="B20" s="8">
        <v>5859407</v>
      </c>
      <c r="C20" s="8">
        <v>1152856</v>
      </c>
      <c r="D20" s="8">
        <v>336472</v>
      </c>
      <c r="E20" s="8">
        <v>149987</v>
      </c>
      <c r="F20" s="8">
        <v>7498722</v>
      </c>
      <c r="G20" s="9">
        <v>8065765.54</v>
      </c>
      <c r="H20" s="1" t="s">
        <v>72</v>
      </c>
      <c r="I20" s="1"/>
      <c r="L20" s="2" t="str">
        <f t="shared" si="1"/>
        <v>LOS ANGELES</v>
      </c>
      <c r="M20" s="2" t="str">
        <f t="shared" si="2"/>
        <v>$1/$3</v>
      </c>
      <c r="N20" s="19">
        <f t="shared" si="0"/>
        <v>14997444</v>
      </c>
    </row>
    <row r="21" spans="1:14" x14ac:dyDescent="0.25">
      <c r="A21" s="7" t="s">
        <v>19</v>
      </c>
      <c r="B21" s="8">
        <v>67062</v>
      </c>
      <c r="C21" s="8">
        <v>33695</v>
      </c>
      <c r="D21" s="8">
        <v>23347</v>
      </c>
      <c r="E21" s="8">
        <v>4053</v>
      </c>
      <c r="F21" s="8">
        <v>128157</v>
      </c>
      <c r="G21" s="9">
        <v>148863.19</v>
      </c>
      <c r="H21" s="1" t="s">
        <v>81</v>
      </c>
      <c r="I21" s="1"/>
      <c r="L21" s="2" t="str">
        <f t="shared" si="1"/>
        <v>MADERA</v>
      </c>
      <c r="M21" s="2" t="str">
        <f t="shared" si="2"/>
        <v>$1/$3</v>
      </c>
      <c r="N21" s="19">
        <f t="shared" si="0"/>
        <v>256314</v>
      </c>
    </row>
    <row r="22" spans="1:14" x14ac:dyDescent="0.25">
      <c r="A22" s="7" t="s">
        <v>20</v>
      </c>
      <c r="B22" s="8">
        <v>186047</v>
      </c>
      <c r="C22" s="8">
        <v>33692</v>
      </c>
      <c r="D22" s="8">
        <v>14019</v>
      </c>
      <c r="E22" s="8">
        <v>7550</v>
      </c>
      <c r="F22" s="8">
        <v>241308</v>
      </c>
      <c r="G22" s="9">
        <v>238920.56</v>
      </c>
      <c r="H22" s="1" t="s">
        <v>72</v>
      </c>
      <c r="I22" s="1"/>
      <c r="L22" s="2" t="str">
        <f t="shared" si="1"/>
        <v>MARIN</v>
      </c>
      <c r="M22" s="2" t="str">
        <f t="shared" si="2"/>
        <v>$1/$3</v>
      </c>
      <c r="N22" s="19">
        <f t="shared" si="0"/>
        <v>482616</v>
      </c>
    </row>
    <row r="23" spans="1:14" x14ac:dyDescent="0.25">
      <c r="A23" s="10" t="s">
        <v>21</v>
      </c>
      <c r="B23" s="11">
        <v>13438</v>
      </c>
      <c r="C23" s="11">
        <v>8101</v>
      </c>
      <c r="D23" s="11">
        <v>5823</v>
      </c>
      <c r="E23" s="11">
        <v>1026</v>
      </c>
      <c r="F23" s="11">
        <v>28388</v>
      </c>
      <c r="G23" s="12"/>
      <c r="H23" s="13"/>
      <c r="I23" s="1"/>
      <c r="L23" s="2" t="str">
        <f t="shared" si="1"/>
        <v>MARIPOSA</v>
      </c>
      <c r="M23" s="2" t="str">
        <f t="shared" si="2"/>
        <v>Unfunded</v>
      </c>
      <c r="N23" s="19">
        <f t="shared" si="0"/>
        <v>56776</v>
      </c>
    </row>
    <row r="24" spans="1:14" x14ac:dyDescent="0.25">
      <c r="A24" s="7" t="s">
        <v>22</v>
      </c>
      <c r="B24" s="8">
        <v>55991</v>
      </c>
      <c r="C24" s="8">
        <v>32334</v>
      </c>
      <c r="D24" s="8">
        <v>19670</v>
      </c>
      <c r="E24" s="8">
        <v>4005</v>
      </c>
      <c r="F24" s="8">
        <v>112000</v>
      </c>
      <c r="G24" s="9">
        <v>104230.81999999999</v>
      </c>
      <c r="H24" s="1" t="s">
        <v>82</v>
      </c>
      <c r="I24" s="1"/>
      <c r="L24" s="2" t="str">
        <f t="shared" si="1"/>
        <v>MENDOCINO</v>
      </c>
      <c r="M24" s="2" t="str">
        <f t="shared" si="2"/>
        <v>$1/$3</v>
      </c>
      <c r="N24" s="19">
        <f t="shared" si="0"/>
        <v>224000</v>
      </c>
    </row>
    <row r="25" spans="1:14" x14ac:dyDescent="0.25">
      <c r="A25" s="3" t="s">
        <v>23</v>
      </c>
      <c r="B25" s="4">
        <v>116652</v>
      </c>
      <c r="C25" s="4">
        <v>52073</v>
      </c>
      <c r="D25" s="4">
        <v>28069</v>
      </c>
      <c r="E25" s="4">
        <v>5132</v>
      </c>
      <c r="F25" s="4">
        <v>201926</v>
      </c>
      <c r="G25" s="5">
        <v>494376.81999999995</v>
      </c>
      <c r="H25" s="6" t="s">
        <v>83</v>
      </c>
      <c r="I25" s="1"/>
      <c r="L25" s="2" t="str">
        <f t="shared" si="1"/>
        <v>MERCED</v>
      </c>
      <c r="M25" s="2" t="str">
        <f t="shared" si="2"/>
        <v>$2/$6</v>
      </c>
      <c r="N25" s="19">
        <f t="shared" si="0"/>
        <v>403852</v>
      </c>
    </row>
    <row r="26" spans="1:14" x14ac:dyDescent="0.25">
      <c r="A26" s="10" t="s">
        <v>24</v>
      </c>
      <c r="B26" s="11">
        <v>5235</v>
      </c>
      <c r="C26" s="11">
        <v>4344</v>
      </c>
      <c r="D26" s="11">
        <v>3864</v>
      </c>
      <c r="E26" s="11">
        <v>234</v>
      </c>
      <c r="F26" s="11">
        <v>13677</v>
      </c>
      <c r="G26" s="12"/>
      <c r="H26" s="13"/>
      <c r="I26" s="1"/>
      <c r="L26" s="2" t="str">
        <f t="shared" si="1"/>
        <v>MODOC</v>
      </c>
      <c r="M26" s="2" t="str">
        <f t="shared" si="2"/>
        <v>Unfunded</v>
      </c>
      <c r="N26" s="19">
        <f t="shared" si="0"/>
        <v>27354</v>
      </c>
    </row>
    <row r="27" spans="1:14" x14ac:dyDescent="0.25">
      <c r="A27" s="7" t="s">
        <v>25</v>
      </c>
      <c r="B27" s="8">
        <v>8447</v>
      </c>
      <c r="C27" s="8">
        <v>4472</v>
      </c>
      <c r="D27" s="8">
        <v>3428</v>
      </c>
      <c r="E27" s="8">
        <v>619</v>
      </c>
      <c r="F27" s="8">
        <v>16966</v>
      </c>
      <c r="G27" s="9">
        <v>15376.56</v>
      </c>
      <c r="H27" s="1" t="s">
        <v>72</v>
      </c>
      <c r="I27" s="1"/>
      <c r="L27" s="2" t="str">
        <f t="shared" si="1"/>
        <v>MONO</v>
      </c>
      <c r="M27" s="2" t="str">
        <f t="shared" si="2"/>
        <v>$1/$3</v>
      </c>
      <c r="N27" s="19">
        <f t="shared" si="0"/>
        <v>33932</v>
      </c>
    </row>
    <row r="28" spans="1:14" x14ac:dyDescent="0.25">
      <c r="A28" s="3" t="s">
        <v>26</v>
      </c>
      <c r="B28" s="4">
        <v>230131</v>
      </c>
      <c r="C28" s="4">
        <v>76686</v>
      </c>
      <c r="D28" s="4">
        <v>33936</v>
      </c>
      <c r="E28" s="4">
        <v>8568</v>
      </c>
      <c r="F28" s="4">
        <v>349321</v>
      </c>
      <c r="G28" s="5">
        <v>809784.12000000011</v>
      </c>
      <c r="H28" s="6" t="s">
        <v>84</v>
      </c>
      <c r="I28" s="1"/>
      <c r="L28" s="2" t="str">
        <f t="shared" si="1"/>
        <v>MONTEREY</v>
      </c>
      <c r="M28" s="2" t="str">
        <f t="shared" si="2"/>
        <v>$2/$6</v>
      </c>
      <c r="N28" s="19">
        <f t="shared" si="0"/>
        <v>698642</v>
      </c>
    </row>
    <row r="29" spans="1:14" x14ac:dyDescent="0.25">
      <c r="A29" s="7" t="s">
        <v>27</v>
      </c>
      <c r="B29" s="8">
        <v>86838</v>
      </c>
      <c r="C29" s="8">
        <v>31293</v>
      </c>
      <c r="D29" s="8">
        <v>16945</v>
      </c>
      <c r="E29" s="8">
        <v>3982</v>
      </c>
      <c r="F29" s="8">
        <v>139058</v>
      </c>
      <c r="G29" s="9">
        <v>139920.81</v>
      </c>
      <c r="H29" s="1" t="s">
        <v>77</v>
      </c>
      <c r="I29" s="1"/>
      <c r="L29" s="2" t="str">
        <f t="shared" si="1"/>
        <v>NAPA</v>
      </c>
      <c r="M29" s="2" t="str">
        <f t="shared" si="2"/>
        <v>$1/$3</v>
      </c>
      <c r="N29" s="19">
        <f t="shared" si="0"/>
        <v>278116</v>
      </c>
    </row>
    <row r="30" spans="1:14" x14ac:dyDescent="0.25">
      <c r="A30" s="10" t="s">
        <v>28</v>
      </c>
      <c r="B30" s="11">
        <v>68989</v>
      </c>
      <c r="C30" s="11">
        <v>30191</v>
      </c>
      <c r="D30" s="11">
        <v>24353</v>
      </c>
      <c r="E30" s="11">
        <v>5440</v>
      </c>
      <c r="F30" s="11">
        <v>128973</v>
      </c>
      <c r="G30" s="12"/>
      <c r="H30" s="13"/>
      <c r="I30" s="1"/>
      <c r="L30" s="2" t="str">
        <f t="shared" si="1"/>
        <v>NEVADA</v>
      </c>
      <c r="M30" s="2" t="str">
        <f t="shared" si="2"/>
        <v>Unfunded</v>
      </c>
      <c r="N30" s="19">
        <f t="shared" si="0"/>
        <v>257946</v>
      </c>
    </row>
    <row r="31" spans="1:14" x14ac:dyDescent="0.25">
      <c r="A31" s="7" t="s">
        <v>29</v>
      </c>
      <c r="B31" s="8">
        <v>1932075</v>
      </c>
      <c r="C31" s="8">
        <v>413250</v>
      </c>
      <c r="D31" s="8">
        <v>121915</v>
      </c>
      <c r="E31" s="8">
        <v>59187</v>
      </c>
      <c r="F31" s="8">
        <v>2526427</v>
      </c>
      <c r="G31" s="9">
        <v>3020800.4299999997</v>
      </c>
      <c r="H31" s="1" t="s">
        <v>72</v>
      </c>
      <c r="I31" s="1"/>
      <c r="L31" s="2" t="str">
        <f t="shared" si="1"/>
        <v>ORANGE</v>
      </c>
      <c r="M31" s="2" t="str">
        <f t="shared" si="2"/>
        <v>$1/$3</v>
      </c>
      <c r="N31" s="19">
        <f t="shared" si="0"/>
        <v>5052854</v>
      </c>
    </row>
    <row r="32" spans="1:14" x14ac:dyDescent="0.25">
      <c r="A32" s="7" t="s">
        <v>30</v>
      </c>
      <c r="B32" s="8">
        <v>233771</v>
      </c>
      <c r="C32" s="8">
        <v>76837</v>
      </c>
      <c r="D32" s="8">
        <v>47941</v>
      </c>
      <c r="E32" s="8">
        <v>12938</v>
      </c>
      <c r="F32" s="8">
        <v>371487</v>
      </c>
      <c r="G32" s="9">
        <v>446608.13999999996</v>
      </c>
      <c r="H32" s="1" t="s">
        <v>85</v>
      </c>
      <c r="I32" s="1"/>
      <c r="L32" s="2" t="str">
        <f t="shared" si="1"/>
        <v>PLACER</v>
      </c>
      <c r="M32" s="2" t="str">
        <f t="shared" si="2"/>
        <v>$1/$3</v>
      </c>
      <c r="N32" s="19">
        <f t="shared" si="0"/>
        <v>742974</v>
      </c>
    </row>
    <row r="33" spans="1:14" x14ac:dyDescent="0.25">
      <c r="A33" s="10" t="s">
        <v>31</v>
      </c>
      <c r="B33" s="11">
        <v>15530</v>
      </c>
      <c r="C33" s="11">
        <v>9517</v>
      </c>
      <c r="D33" s="11">
        <v>8964</v>
      </c>
      <c r="E33" s="11">
        <v>1041</v>
      </c>
      <c r="F33" s="11">
        <v>35052</v>
      </c>
      <c r="G33" s="12"/>
      <c r="H33" s="13"/>
      <c r="I33" s="1"/>
      <c r="L33" s="2" t="str">
        <f t="shared" si="1"/>
        <v>PLUMAS</v>
      </c>
      <c r="M33" s="2" t="str">
        <f t="shared" si="2"/>
        <v>Unfunded</v>
      </c>
      <c r="N33" s="19">
        <f t="shared" si="0"/>
        <v>70104</v>
      </c>
    </row>
    <row r="34" spans="1:14" x14ac:dyDescent="0.25">
      <c r="A34" s="3" t="s">
        <v>32</v>
      </c>
      <c r="B34" s="4">
        <v>1103854</v>
      </c>
      <c r="C34" s="4">
        <v>372871</v>
      </c>
      <c r="D34" s="4">
        <v>164633</v>
      </c>
      <c r="E34" s="4">
        <v>43888</v>
      </c>
      <c r="F34" s="4">
        <v>1685246</v>
      </c>
      <c r="G34" s="5">
        <v>4473671.4799999995</v>
      </c>
      <c r="H34" s="6" t="s">
        <v>73</v>
      </c>
      <c r="I34" s="1"/>
      <c r="L34" s="2" t="str">
        <f t="shared" si="1"/>
        <v>RIVERSIDE</v>
      </c>
      <c r="M34" s="2" t="str">
        <f t="shared" si="2"/>
        <v>$2/$6</v>
      </c>
      <c r="N34" s="19">
        <f t="shared" ref="N34:N59" si="3">F34*2</f>
        <v>3370492</v>
      </c>
    </row>
    <row r="35" spans="1:14" x14ac:dyDescent="0.25">
      <c r="A35" s="7" t="s">
        <v>33</v>
      </c>
      <c r="B35" s="8">
        <v>795270</v>
      </c>
      <c r="C35" s="8">
        <v>216226</v>
      </c>
      <c r="D35" s="8">
        <v>111420</v>
      </c>
      <c r="E35" s="8">
        <v>34086</v>
      </c>
      <c r="F35" s="8">
        <v>1157002</v>
      </c>
      <c r="G35" s="9">
        <v>1364894.91</v>
      </c>
      <c r="H35" s="1" t="s">
        <v>72</v>
      </c>
      <c r="I35" s="1"/>
      <c r="L35" s="2" t="str">
        <f t="shared" si="1"/>
        <v>SACRAMENTO</v>
      </c>
      <c r="M35" s="2" t="str">
        <f t="shared" si="2"/>
        <v>$1/$3</v>
      </c>
      <c r="N35" s="19">
        <f t="shared" si="3"/>
        <v>2314004</v>
      </c>
    </row>
    <row r="36" spans="1:14" x14ac:dyDescent="0.25">
      <c r="A36" s="7" t="s">
        <v>34</v>
      </c>
      <c r="B36" s="8">
        <v>30826</v>
      </c>
      <c r="C36" s="8">
        <v>14312</v>
      </c>
      <c r="D36" s="8">
        <v>7722</v>
      </c>
      <c r="E36" s="8">
        <v>2147</v>
      </c>
      <c r="F36" s="8">
        <v>55007</v>
      </c>
      <c r="G36" s="9">
        <v>72337.300000000017</v>
      </c>
      <c r="H36" s="1" t="s">
        <v>72</v>
      </c>
      <c r="I36" s="1"/>
      <c r="L36" s="2" t="str">
        <f t="shared" si="1"/>
        <v>SAN BENITO</v>
      </c>
      <c r="M36" s="2" t="str">
        <f t="shared" si="2"/>
        <v>$1/$3</v>
      </c>
      <c r="N36" s="19">
        <f t="shared" si="3"/>
        <v>110014</v>
      </c>
    </row>
    <row r="37" spans="1:14" x14ac:dyDescent="0.25">
      <c r="A37" s="3" t="s">
        <v>35</v>
      </c>
      <c r="B37" s="4">
        <v>1058040</v>
      </c>
      <c r="C37" s="4">
        <v>360894</v>
      </c>
      <c r="D37" s="4">
        <v>176915</v>
      </c>
      <c r="E37" s="4">
        <v>44945</v>
      </c>
      <c r="F37" s="4">
        <v>1640794</v>
      </c>
      <c r="G37" s="5">
        <v>3990832.8299999996</v>
      </c>
      <c r="H37" s="6" t="s">
        <v>70</v>
      </c>
      <c r="I37" s="1"/>
      <c r="L37" s="2" t="str">
        <f t="shared" si="1"/>
        <v>SAN BERNARDINO</v>
      </c>
      <c r="M37" s="2" t="str">
        <f t="shared" si="2"/>
        <v>$2/$6</v>
      </c>
      <c r="N37" s="19">
        <f t="shared" si="3"/>
        <v>3281588</v>
      </c>
    </row>
    <row r="38" spans="1:14" x14ac:dyDescent="0.25">
      <c r="A38" s="3" t="s">
        <v>36</v>
      </c>
      <c r="B38" s="4">
        <v>1899752</v>
      </c>
      <c r="C38" s="4">
        <v>488794</v>
      </c>
      <c r="D38" s="4">
        <v>180497</v>
      </c>
      <c r="E38" s="4">
        <v>74240</v>
      </c>
      <c r="F38" s="4">
        <v>2643283</v>
      </c>
      <c r="G38" s="5">
        <v>6022938.5899999999</v>
      </c>
      <c r="H38" s="6" t="s">
        <v>91</v>
      </c>
      <c r="I38" s="1"/>
      <c r="L38" s="2" t="str">
        <f t="shared" si="1"/>
        <v>SAN DIEGO</v>
      </c>
      <c r="M38" s="2" t="str">
        <f t="shared" si="2"/>
        <v>$2/$6</v>
      </c>
      <c r="N38" s="19">
        <f t="shared" si="3"/>
        <v>5286566</v>
      </c>
    </row>
    <row r="39" spans="1:14" x14ac:dyDescent="0.25">
      <c r="A39" s="7" t="s">
        <v>37</v>
      </c>
      <c r="B39" s="8">
        <v>379898</v>
      </c>
      <c r="C39" s="8">
        <v>61755</v>
      </c>
      <c r="D39" s="8">
        <v>8536</v>
      </c>
      <c r="E39" s="8">
        <v>20144</v>
      </c>
      <c r="F39" s="8">
        <v>470333</v>
      </c>
      <c r="G39" s="9">
        <v>467506.94</v>
      </c>
      <c r="H39" s="1" t="s">
        <v>72</v>
      </c>
      <c r="I39" s="1"/>
      <c r="L39" s="2" t="str">
        <f t="shared" si="1"/>
        <v>SAN FRANCISCO</v>
      </c>
      <c r="M39" s="2" t="str">
        <f t="shared" si="2"/>
        <v>$1/$3</v>
      </c>
      <c r="N39" s="19">
        <f t="shared" si="3"/>
        <v>940666</v>
      </c>
    </row>
    <row r="40" spans="1:14" x14ac:dyDescent="0.25">
      <c r="A40" s="7" t="s">
        <v>38</v>
      </c>
      <c r="B40" s="8">
        <v>349288</v>
      </c>
      <c r="C40" s="8">
        <v>124079</v>
      </c>
      <c r="D40" s="8">
        <v>78936</v>
      </c>
      <c r="E40" s="8">
        <v>14870</v>
      </c>
      <c r="F40" s="8">
        <v>567173</v>
      </c>
      <c r="G40" s="9">
        <v>727250.85</v>
      </c>
      <c r="H40" s="1" t="s">
        <v>72</v>
      </c>
      <c r="I40" s="1"/>
      <c r="L40" s="2" t="str">
        <f t="shared" si="1"/>
        <v>SAN JOAQUIN</v>
      </c>
      <c r="M40" s="2" t="str">
        <f t="shared" si="2"/>
        <v>$1/$3</v>
      </c>
      <c r="N40" s="19">
        <f t="shared" si="3"/>
        <v>1134346</v>
      </c>
    </row>
    <row r="41" spans="1:14" x14ac:dyDescent="0.25">
      <c r="A41" s="8" t="s">
        <v>39</v>
      </c>
      <c r="B41" s="8">
        <v>166420</v>
      </c>
      <c r="C41" s="8">
        <v>65970</v>
      </c>
      <c r="D41" s="8">
        <v>42079</v>
      </c>
      <c r="E41" s="8">
        <v>11146</v>
      </c>
      <c r="F41" s="8">
        <v>285615</v>
      </c>
      <c r="G41" s="8">
        <v>594261.30000000005</v>
      </c>
      <c r="H41" s="8" t="s">
        <v>82</v>
      </c>
      <c r="I41" s="1"/>
      <c r="K41" s="16" t="s">
        <v>96</v>
      </c>
      <c r="L41" s="2" t="str">
        <f t="shared" si="1"/>
        <v>SAN LUIS OBISPO</v>
      </c>
      <c r="M41" s="2" t="str">
        <f t="shared" si="2"/>
        <v>$2/$6</v>
      </c>
      <c r="N41" s="19">
        <f t="shared" si="3"/>
        <v>571230</v>
      </c>
    </row>
    <row r="42" spans="1:14" x14ac:dyDescent="0.25">
      <c r="A42" s="7" t="s">
        <v>40</v>
      </c>
      <c r="B42" s="8">
        <v>566325</v>
      </c>
      <c r="C42" s="8">
        <v>93332</v>
      </c>
      <c r="D42" s="8">
        <v>22410</v>
      </c>
      <c r="E42" s="8">
        <v>16358</v>
      </c>
      <c r="F42" s="8">
        <v>698425</v>
      </c>
      <c r="G42" s="9">
        <v>709195.32999999984</v>
      </c>
      <c r="H42" s="1" t="s">
        <v>72</v>
      </c>
      <c r="I42" s="1"/>
      <c r="L42" s="2" t="str">
        <f t="shared" si="1"/>
        <v>SAN MATEO</v>
      </c>
      <c r="M42" s="2" t="str">
        <f t="shared" si="2"/>
        <v>$1/$3</v>
      </c>
      <c r="N42" s="19">
        <f t="shared" si="3"/>
        <v>1396850</v>
      </c>
    </row>
    <row r="43" spans="1:14" x14ac:dyDescent="0.25">
      <c r="A43" s="7" t="s">
        <v>41</v>
      </c>
      <c r="B43" s="8">
        <v>246436</v>
      </c>
      <c r="C43" s="8">
        <v>78906</v>
      </c>
      <c r="D43" s="8">
        <v>31912</v>
      </c>
      <c r="E43" s="8">
        <v>12149</v>
      </c>
      <c r="F43" s="8">
        <v>369403</v>
      </c>
      <c r="G43" s="9">
        <v>406610.35</v>
      </c>
      <c r="H43" s="1" t="s">
        <v>72</v>
      </c>
      <c r="I43" s="1"/>
      <c r="L43" s="2" t="str">
        <f t="shared" si="1"/>
        <v>SANTA BARBARA</v>
      </c>
      <c r="M43" s="2" t="str">
        <f t="shared" si="2"/>
        <v>$1/$3</v>
      </c>
      <c r="N43" s="19">
        <f t="shared" si="3"/>
        <v>738806</v>
      </c>
    </row>
    <row r="44" spans="1:14" x14ac:dyDescent="0.25">
      <c r="A44" s="7" t="s">
        <v>42</v>
      </c>
      <c r="B44" s="8">
        <v>1194135</v>
      </c>
      <c r="C44" s="8">
        <v>209331</v>
      </c>
      <c r="D44" s="8">
        <v>67707</v>
      </c>
      <c r="E44" s="8">
        <v>37677</v>
      </c>
      <c r="F44" s="8">
        <v>1508850</v>
      </c>
      <c r="G44" s="9">
        <v>1664484.93</v>
      </c>
      <c r="H44" s="1" t="s">
        <v>72</v>
      </c>
      <c r="I44" s="1"/>
      <c r="L44" s="2" t="str">
        <f t="shared" si="1"/>
        <v>SANTA CLARA</v>
      </c>
      <c r="M44" s="2" t="str">
        <f t="shared" si="2"/>
        <v>$1/$3</v>
      </c>
      <c r="N44" s="19">
        <f t="shared" si="3"/>
        <v>3017700</v>
      </c>
    </row>
    <row r="45" spans="1:14" x14ac:dyDescent="0.25">
      <c r="A45" s="3" t="s">
        <v>43</v>
      </c>
      <c r="B45" s="4">
        <v>161056</v>
      </c>
      <c r="C45" s="4">
        <v>51300</v>
      </c>
      <c r="D45" s="4">
        <v>19572</v>
      </c>
      <c r="E45" s="4">
        <v>10001</v>
      </c>
      <c r="F45" s="4">
        <v>241929</v>
      </c>
      <c r="G45" s="5">
        <v>504882.23</v>
      </c>
      <c r="H45" s="6" t="s">
        <v>86</v>
      </c>
      <c r="I45" s="1"/>
      <c r="L45" s="2" t="str">
        <f t="shared" si="1"/>
        <v>SANTA CRUZ</v>
      </c>
      <c r="M45" s="2" t="str">
        <f t="shared" si="2"/>
        <v>$2/$6</v>
      </c>
      <c r="N45" s="19">
        <f t="shared" si="3"/>
        <v>483858</v>
      </c>
    </row>
    <row r="46" spans="1:14" x14ac:dyDescent="0.25">
      <c r="A46" s="10" t="s">
        <v>44</v>
      </c>
      <c r="B46" s="11">
        <v>106771</v>
      </c>
      <c r="C46" s="11">
        <v>54723</v>
      </c>
      <c r="D46" s="11">
        <v>49632</v>
      </c>
      <c r="E46" s="11">
        <v>8440</v>
      </c>
      <c r="F46" s="11">
        <v>219566</v>
      </c>
      <c r="G46" s="15"/>
      <c r="H46" s="13"/>
      <c r="I46" s="1"/>
      <c r="L46" s="2" t="str">
        <f t="shared" si="1"/>
        <v>SHASTA</v>
      </c>
      <c r="M46" s="2" t="str">
        <f t="shared" si="2"/>
        <v>Unfunded</v>
      </c>
      <c r="N46" s="19">
        <f t="shared" si="3"/>
        <v>439132</v>
      </c>
    </row>
    <row r="47" spans="1:14" x14ac:dyDescent="0.25">
      <c r="A47" s="10" t="s">
        <v>45</v>
      </c>
      <c r="B47" s="11">
        <v>2479</v>
      </c>
      <c r="C47" s="11">
        <v>1590</v>
      </c>
      <c r="D47" s="11">
        <v>1162</v>
      </c>
      <c r="E47" s="11">
        <v>169</v>
      </c>
      <c r="F47" s="11">
        <v>5400</v>
      </c>
      <c r="G47" s="12"/>
      <c r="H47" s="13"/>
      <c r="I47" s="1"/>
      <c r="L47" s="2" t="str">
        <f t="shared" si="1"/>
        <v>SIERRA</v>
      </c>
      <c r="M47" s="2" t="str">
        <f t="shared" si="2"/>
        <v>Unfunded</v>
      </c>
      <c r="N47" s="19">
        <f t="shared" si="3"/>
        <v>10800</v>
      </c>
    </row>
    <row r="48" spans="1:14" x14ac:dyDescent="0.25">
      <c r="A48" s="7" t="s">
        <v>46</v>
      </c>
      <c r="B48" s="8">
        <v>30365</v>
      </c>
      <c r="C48" s="8">
        <v>18724</v>
      </c>
      <c r="D48" s="8">
        <v>14984</v>
      </c>
      <c r="E48" s="8">
        <v>1883</v>
      </c>
      <c r="F48" s="8">
        <v>65956</v>
      </c>
      <c r="G48" s="9">
        <v>54259.989999999991</v>
      </c>
      <c r="H48" s="1" t="s">
        <v>87</v>
      </c>
      <c r="I48" s="1"/>
      <c r="L48" s="2" t="str">
        <f t="shared" si="1"/>
        <v>SISKIYOU</v>
      </c>
      <c r="M48" s="2" t="str">
        <f t="shared" si="2"/>
        <v>$1/$3</v>
      </c>
      <c r="N48" s="19">
        <f t="shared" si="3"/>
        <v>131912</v>
      </c>
    </row>
    <row r="49" spans="1:14" x14ac:dyDescent="0.25">
      <c r="A49" s="7" t="s">
        <v>47</v>
      </c>
      <c r="B49" s="8">
        <v>249490</v>
      </c>
      <c r="C49" s="8">
        <v>73602</v>
      </c>
      <c r="D49" s="8">
        <v>35771</v>
      </c>
      <c r="E49" s="8">
        <v>12514</v>
      </c>
      <c r="F49" s="8">
        <v>371377</v>
      </c>
      <c r="G49" s="9">
        <v>419359.51</v>
      </c>
      <c r="H49" s="1" t="s">
        <v>72</v>
      </c>
      <c r="I49" s="1"/>
      <c r="L49" s="2" t="str">
        <f t="shared" si="1"/>
        <v>SOLANO</v>
      </c>
      <c r="M49" s="2" t="str">
        <f t="shared" si="2"/>
        <v>$1/$3</v>
      </c>
      <c r="N49" s="19">
        <f t="shared" si="3"/>
        <v>742754</v>
      </c>
    </row>
    <row r="50" spans="1:14" x14ac:dyDescent="0.25">
      <c r="A50" s="3" t="s">
        <v>48</v>
      </c>
      <c r="B50" s="4">
        <v>305799</v>
      </c>
      <c r="C50" s="4">
        <v>110681</v>
      </c>
      <c r="D50" s="4">
        <v>53191</v>
      </c>
      <c r="E50" s="4">
        <v>17156</v>
      </c>
      <c r="F50" s="4">
        <v>486827</v>
      </c>
      <c r="G50" s="5">
        <v>523590.6</v>
      </c>
      <c r="H50" s="6" t="s">
        <v>88</v>
      </c>
      <c r="I50" s="1"/>
      <c r="K50" s="2" t="s">
        <v>95</v>
      </c>
      <c r="L50" s="2" t="str">
        <f t="shared" si="1"/>
        <v>SONOMA</v>
      </c>
      <c r="M50" s="2" t="s">
        <v>94</v>
      </c>
      <c r="N50" s="19">
        <f t="shared" si="3"/>
        <v>973654</v>
      </c>
    </row>
    <row r="51" spans="1:14" x14ac:dyDescent="0.25">
      <c r="A51" s="7" t="s">
        <v>49</v>
      </c>
      <c r="B51" s="8">
        <v>263407</v>
      </c>
      <c r="C51" s="8">
        <v>108774</v>
      </c>
      <c r="D51" s="8">
        <v>63014</v>
      </c>
      <c r="E51" s="8">
        <v>12573</v>
      </c>
      <c r="F51" s="8">
        <v>447768</v>
      </c>
      <c r="G51" s="9">
        <v>513425.19000000006</v>
      </c>
      <c r="H51" s="1" t="s">
        <v>72</v>
      </c>
      <c r="I51" s="1"/>
      <c r="L51" s="2" t="str">
        <f t="shared" si="1"/>
        <v>STANISLAUS</v>
      </c>
      <c r="M51" s="2" t="str">
        <f t="shared" si="2"/>
        <v>$1/$3</v>
      </c>
      <c r="N51" s="19">
        <f t="shared" si="3"/>
        <v>895536</v>
      </c>
    </row>
    <row r="52" spans="1:14" x14ac:dyDescent="0.25">
      <c r="A52" s="10" t="s">
        <v>50</v>
      </c>
      <c r="B52" s="11">
        <v>50376</v>
      </c>
      <c r="C52" s="11">
        <v>22493</v>
      </c>
      <c r="D52" s="11">
        <v>17505</v>
      </c>
      <c r="E52" s="11">
        <v>2435</v>
      </c>
      <c r="F52" s="11">
        <v>92809</v>
      </c>
      <c r="G52" s="12"/>
      <c r="H52" s="13"/>
      <c r="I52" s="1"/>
      <c r="L52" s="2" t="str">
        <f t="shared" si="1"/>
        <v>SUTTER</v>
      </c>
      <c r="M52" s="2" t="str">
        <f t="shared" si="2"/>
        <v>Unfunded</v>
      </c>
      <c r="N52" s="19">
        <f t="shared" si="3"/>
        <v>185618</v>
      </c>
    </row>
    <row r="53" spans="1:14" x14ac:dyDescent="0.25">
      <c r="A53" s="10" t="s">
        <v>51</v>
      </c>
      <c r="B53" s="11">
        <v>31267</v>
      </c>
      <c r="C53" s="11">
        <v>18618</v>
      </c>
      <c r="D53" s="11">
        <v>16580</v>
      </c>
      <c r="E53" s="11">
        <v>1892</v>
      </c>
      <c r="F53" s="11">
        <v>68357</v>
      </c>
      <c r="G53" s="12"/>
      <c r="H53" s="13"/>
      <c r="I53" s="1"/>
      <c r="L53" s="2" t="str">
        <f t="shared" si="1"/>
        <v>TEHAMA</v>
      </c>
      <c r="M53" s="2" t="str">
        <f t="shared" si="2"/>
        <v>Unfunded</v>
      </c>
      <c r="N53" s="19">
        <f t="shared" si="3"/>
        <v>136714</v>
      </c>
    </row>
    <row r="54" spans="1:14" x14ac:dyDescent="0.25">
      <c r="A54" s="7" t="s">
        <v>52</v>
      </c>
      <c r="B54" s="8">
        <v>8855</v>
      </c>
      <c r="C54" s="8">
        <v>5924</v>
      </c>
      <c r="D54" s="8">
        <v>5107</v>
      </c>
      <c r="E54" s="8">
        <v>679</v>
      </c>
      <c r="F54" s="8">
        <v>20565</v>
      </c>
      <c r="G54" s="9">
        <v>15379.68</v>
      </c>
      <c r="H54" s="1" t="s">
        <v>89</v>
      </c>
      <c r="I54" s="1"/>
      <c r="L54" s="2" t="str">
        <f t="shared" si="1"/>
        <v>TRINITY</v>
      </c>
      <c r="M54" s="2" t="str">
        <f t="shared" si="2"/>
        <v>$1/$3</v>
      </c>
      <c r="N54" s="19">
        <f t="shared" si="3"/>
        <v>41130</v>
      </c>
    </row>
    <row r="55" spans="1:14" x14ac:dyDescent="0.25">
      <c r="A55" s="7" t="s">
        <v>53</v>
      </c>
      <c r="B55" s="8">
        <v>192461</v>
      </c>
      <c r="C55" s="8">
        <v>94398</v>
      </c>
      <c r="D55" s="8">
        <v>49435</v>
      </c>
      <c r="E55" s="8">
        <v>8880</v>
      </c>
      <c r="F55" s="8">
        <v>345174</v>
      </c>
      <c r="G55" s="9">
        <v>412487.79000000004</v>
      </c>
      <c r="H55" s="1" t="s">
        <v>82</v>
      </c>
      <c r="I55" s="1"/>
      <c r="L55" s="2" t="str">
        <f t="shared" si="1"/>
        <v>TULARE</v>
      </c>
      <c r="M55" s="2" t="str">
        <f t="shared" si="2"/>
        <v>$1/$3</v>
      </c>
      <c r="N55" s="19">
        <f t="shared" si="3"/>
        <v>690348</v>
      </c>
    </row>
    <row r="56" spans="1:14" x14ac:dyDescent="0.25">
      <c r="A56" s="7" t="s">
        <v>54</v>
      </c>
      <c r="B56" s="8">
        <v>37854</v>
      </c>
      <c r="C56" s="8">
        <v>21395</v>
      </c>
      <c r="D56" s="8">
        <v>13962</v>
      </c>
      <c r="E56" s="8">
        <v>3045</v>
      </c>
      <c r="F56" s="8">
        <v>76256</v>
      </c>
      <c r="G56" s="9">
        <v>71379.709999999992</v>
      </c>
      <c r="H56" s="1" t="s">
        <v>72</v>
      </c>
      <c r="I56" s="1"/>
      <c r="L56" s="2" t="str">
        <f t="shared" si="1"/>
        <v>TUOLUMNE</v>
      </c>
      <c r="M56" s="2" t="str">
        <f t="shared" si="2"/>
        <v>$1/$3</v>
      </c>
      <c r="N56" s="19">
        <f t="shared" si="3"/>
        <v>152512</v>
      </c>
    </row>
    <row r="57" spans="1:14" x14ac:dyDescent="0.25">
      <c r="A57" s="7" t="s">
        <v>55</v>
      </c>
      <c r="B57" s="8">
        <v>527670</v>
      </c>
      <c r="C57" s="8">
        <v>146360</v>
      </c>
      <c r="D57" s="8">
        <v>54640</v>
      </c>
      <c r="E57" s="8">
        <v>24442</v>
      </c>
      <c r="F57" s="8">
        <v>753112</v>
      </c>
      <c r="G57" s="9">
        <v>821317.40999999992</v>
      </c>
      <c r="H57" s="1" t="s">
        <v>90</v>
      </c>
      <c r="I57" s="1"/>
      <c r="L57" s="2" t="str">
        <f t="shared" si="1"/>
        <v>VENTURA</v>
      </c>
      <c r="M57" s="2" t="str">
        <f t="shared" si="2"/>
        <v>$1/$3</v>
      </c>
      <c r="N57" s="19">
        <f t="shared" si="3"/>
        <v>1506224</v>
      </c>
    </row>
    <row r="58" spans="1:14" x14ac:dyDescent="0.25">
      <c r="A58" s="7" t="s">
        <v>56</v>
      </c>
      <c r="B58" s="8">
        <v>102542</v>
      </c>
      <c r="C58" s="8">
        <v>37732</v>
      </c>
      <c r="D58" s="8">
        <v>24569</v>
      </c>
      <c r="E58" s="8">
        <v>4296</v>
      </c>
      <c r="F58" s="8">
        <v>169139</v>
      </c>
      <c r="G58" s="9">
        <v>199259</v>
      </c>
      <c r="H58" s="1" t="s">
        <v>72</v>
      </c>
      <c r="I58" s="1"/>
      <c r="L58" s="2" t="str">
        <f t="shared" si="1"/>
        <v>YOLO</v>
      </c>
      <c r="M58" s="2" t="str">
        <f t="shared" si="2"/>
        <v>$1/$3</v>
      </c>
      <c r="N58" s="19">
        <f t="shared" si="3"/>
        <v>338278</v>
      </c>
    </row>
    <row r="59" spans="1:14" x14ac:dyDescent="0.25">
      <c r="A59" s="10" t="s">
        <v>57</v>
      </c>
      <c r="B59" s="11">
        <v>35634</v>
      </c>
      <c r="C59" s="11">
        <v>16631</v>
      </c>
      <c r="D59" s="11">
        <v>12384</v>
      </c>
      <c r="E59" s="11">
        <v>2150</v>
      </c>
      <c r="F59" s="11">
        <v>66799</v>
      </c>
      <c r="G59" s="12"/>
      <c r="H59" s="13"/>
      <c r="I59" s="1"/>
      <c r="L59" s="2" t="str">
        <f t="shared" si="1"/>
        <v>YUBA</v>
      </c>
      <c r="M59" s="2" t="str">
        <f t="shared" si="2"/>
        <v>Unfunded</v>
      </c>
      <c r="N59" s="19">
        <f t="shared" si="3"/>
        <v>133598</v>
      </c>
    </row>
    <row r="61" spans="1:14" x14ac:dyDescent="0.25">
      <c r="K61" s="2" t="s">
        <v>97</v>
      </c>
    </row>
    <row r="62" spans="1:14" x14ac:dyDescent="0.25">
      <c r="K62" s="2" t="s">
        <v>98</v>
      </c>
    </row>
  </sheetData>
  <conditionalFormatting sqref="L2:N1048576 L1:M1">
    <cfRule type="expression" dxfId="1" priority="5">
      <formula>$M1="Unfunded"</formula>
    </cfRule>
    <cfRule type="expression" dxfId="0" priority="6">
      <formula>$M1="$2/$6"</formula>
    </cfRule>
  </conditionalFormatting>
  <dataValidations count="1">
    <dataValidation type="list" allowBlank="1" showInputMessage="1" showErrorMessage="1" sqref="M2:M59" xr:uid="{74A4BA3D-7E4B-43DA-B4B4-3F5D7655806B}">
      <formula1>"$2/$6,$1/$3,Unfunded"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Putnam, Karter</dc:creator>
  <cp:lastModifiedBy>Mirov, Roman James</cp:lastModifiedBy>
  <cp:lastPrinted>2026-03-24T20:48:11Z</cp:lastPrinted>
  <dcterms:created xsi:type="dcterms:W3CDTF">2026-03-05T18:31:15Z</dcterms:created>
  <dcterms:modified xsi:type="dcterms:W3CDTF">2026-05-22T18:52:19Z</dcterms:modified>
</cp:coreProperties>
</file>